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0" windowWidth="15480" windowHeight="9435"/>
  </bookViews>
  <sheets>
    <sheet name="прил5 " sheetId="35" r:id="rId1"/>
  </sheets>
  <definedNames>
    <definedName name="_xlnm.Print_Area" localSheetId="0">'прил5 '!$A$1:$C$59</definedName>
  </definedNames>
  <calcPr calcId="124519"/>
</workbook>
</file>

<file path=xl/calcChain.xml><?xml version="1.0" encoding="utf-8"?>
<calcChain xmlns="http://schemas.openxmlformats.org/spreadsheetml/2006/main">
  <c r="C14" i="35"/>
  <c r="C13"/>
  <c r="C31"/>
  <c r="C34"/>
  <c r="C33"/>
  <c r="C23"/>
  <c r="C18"/>
  <c r="C17"/>
  <c r="C26"/>
  <c r="C29"/>
  <c r="C28" s="1"/>
  <c r="C40"/>
  <c r="C38"/>
  <c r="C37"/>
  <c r="C36"/>
  <c r="C45"/>
  <c r="C49"/>
  <c r="C55"/>
  <c r="C57"/>
  <c r="C54"/>
  <c r="C51" s="1"/>
  <c r="C47"/>
  <c r="C44" l="1"/>
  <c r="C43" s="1"/>
  <c r="C42" s="1"/>
  <c r="C25"/>
  <c r="C12"/>
  <c r="D12" s="1"/>
  <c r="C59" l="1"/>
</calcChain>
</file>

<file path=xl/sharedStrings.xml><?xml version="1.0" encoding="utf-8"?>
<sst xmlns="http://schemas.openxmlformats.org/spreadsheetml/2006/main" count="104" uniqueCount="104">
  <si>
    <t>ДОХОДЫ ОТ ИСПОЛЬЗОВАНИЯ ИМУЩЕСТВА,  НАХОДЯЩЕГОСЯ  В ГОСУДАРСТВЕННОЙ И МУНИЦИПАЛЬНОЙ СОБСТВЕННОСТИ</t>
  </si>
  <si>
    <t>1 11 05000 00 0000 120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</si>
  <si>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</si>
  <si>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</si>
  <si>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БЕЗВОЗМЕЗДНЫЕ  ПОСТУПЛЕНИЯ</t>
  </si>
  <si>
    <t xml:space="preserve">Код бюджетной классификации
Российской    Федерации
</t>
  </si>
  <si>
    <t>Наименование доходов</t>
  </si>
  <si>
    <t>2 00 00000 00 0000 000</t>
  </si>
  <si>
    <t>2 02 00000 00 0000 000</t>
  </si>
  <si>
    <t>2 02 01000 00 0000 151</t>
  </si>
  <si>
    <t>2 02 01001 00 0000 151</t>
  </si>
  <si>
    <t>Дотации  на выравнивание  бюджетной обеспеченности</t>
  </si>
  <si>
    <t>2 02 03000 00 0000 151</t>
  </si>
  <si>
    <t>1 03 02230 01 0000 110</t>
  </si>
  <si>
    <t>1 03 02240 01 0000 110</t>
  </si>
  <si>
    <t>1 03 02250 01 0000 110</t>
  </si>
  <si>
    <t>1 03 02260 01 0000 110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</si>
  <si>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</si>
  <si>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</si>
  <si>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</si>
  <si>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1 03 02200 01 0000 110</t>
  </si>
  <si>
    <t>1 06 00000 00 0000 000</t>
  </si>
  <si>
    <t>НАЛОГИ НА ИМУЩЕСТВО</t>
  </si>
  <si>
    <t xml:space="preserve">1 06 01000 00 0000 110 </t>
  </si>
  <si>
    <t>Налог на имущество физических лиц</t>
  </si>
  <si>
    <t xml:space="preserve">1 06 01030 10 0000 110 </t>
  </si>
  <si>
    <t>Налог на имущество физических лиц , взимаемый по ставкам,применяемым к обьектам налогооблажения, расположенным в границах поселений</t>
  </si>
  <si>
    <t>1  06  06000  00  0000  110</t>
  </si>
  <si>
    <t>Земельный налог</t>
  </si>
  <si>
    <t>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</si>
  <si>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</si>
  <si>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1  06  06013  10  0000  110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</si>
  <si>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</si>
  <si>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1  06  06020  00  0000  110</t>
  </si>
  <si>
    <t>Прочие субвенции</t>
  </si>
  <si>
    <t>1 01 02070 01 0000 110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</si>
  <si>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 в соответствии со статьей 2271 Налогового кодекса Российской Федерации</t>
  </si>
  <si>
    <t>Сумма          на 2014 год</t>
  </si>
  <si>
    <t>1 11 05030 00 0000 120</t>
  </si>
  <si>
    <t>Доходы, от сдачи в аренду имущества,находящегося в оперативном управлении органов государственной власти,органов местного самоуправления,государственных внебюджетных фондов и созданных ими учреждений (за исключением имущества автономных учреждений)</t>
  </si>
  <si>
    <t>1 11 05035 10 0000 120</t>
  </si>
  <si>
    <t>Доходы, от сдачи в аренду имущества,находящегося в оперативном управлении органов управления поселений и созданных ими учреждений (за исключением имущества автономных учреждений)</t>
  </si>
  <si>
    <t>2 02 02077 00 0000 151</t>
  </si>
  <si>
    <t xml:space="preserve">1 00 00000 00 0000 000   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</si>
  <si>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</si>
  <si>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</si>
  <si>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</si>
  <si>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</si>
  <si>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</si>
  <si>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</si>
  <si>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indexed="8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</si>
  <si>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>1 08 00000 00 0000 000</t>
  </si>
  <si>
    <t>ГОСУДАРСТВЕННАЯ ПОШЛИНА</t>
  </si>
  <si>
    <t>1 11 00000 00 0000 000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</si>
  <si>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</si>
  <si>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1  06  06023  10  0000  110</t>
  </si>
  <si>
    <t>Земельный налог, взимаемый по ставке, установленной подпунктом 2 пункта 1 статьи 394 Налогового кодекса Российской Федерации и применяемой к объекту налогообложения, расположенному в границах  поселения</t>
  </si>
  <si>
    <t>1 03 00000 00 0000 110</t>
  </si>
  <si>
    <t>1 08 04000 01 0000 110</t>
  </si>
  <si>
    <t>1 08 04020 01 0000 110</t>
  </si>
  <si>
    <t>Государственная пошлина за совершенствование нотариальных действий должностными лицами органов местного самоуправления,уполномоченными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</si>
  <si>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совершенствование нотариальных действий(за исключением действий,совершаемых консульскими учреждениями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</si>
  <si>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</si>
  <si>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</si>
  <si>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</t>
  </si>
  <si>
    <t>2 02 01001 10 0000 151</t>
  </si>
  <si>
    <t>Дотации бюджетам поселений на выравнивание бюджетной обеспеченности</t>
  </si>
  <si>
    <t>2  02  01003  00  0000  151</t>
  </si>
  <si>
    <t>Дотации на поддержку мер по обеспечению сбалансированности бюджетов</t>
  </si>
  <si>
    <t>2  02  01003  10  0000  151</t>
  </si>
  <si>
    <t>Дотации бюджетам поселений на поддержку мер по обеспечению сбалансированности бюджетов</t>
  </si>
  <si>
    <t>2  02  03015  00  0000  151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</si>
  <si>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</si>
  <si>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2  02  03015  10  0000  151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</si>
  <si>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</si>
  <si>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2  02  03999  00  0000  151</t>
  </si>
  <si>
    <t>2  02  03999  10  0000  151</t>
  </si>
  <si>
    <t>Прочие субвенции бюджетам поселений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</si>
  <si>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</si>
  <si>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ВСЕГО ДОХОДОВ</t>
  </si>
  <si>
    <t>трансфертов, получаемых из других бюджетов бюджетной системы Российской Федерации в 2014 году</t>
  </si>
  <si>
    <t>тыс.рублей</t>
  </si>
  <si>
    <t xml:space="preserve">                                                                                                                          Приложение № 5</t>
  </si>
  <si>
    <r>
      <t>Безвозмездные поступления от других бюджетов бюджетной системы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</si>
  <si>
    <r>
      <t>Дотации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</si>
  <si>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r>
      <t>Субвенции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</si>
  <si>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t>1 11 05013 10 0000 120</t>
  </si>
  <si>
    <t>2 02 02077 05 0000 151</t>
  </si>
  <si>
    <t>Субсидии бюджетам муниципальных районов на  бюджетные инвестиции в объекты капитального строительства собственности муниципальных образований</t>
  </si>
  <si>
    <t xml:space="preserve">Поступления доходов в бюджет Михайловского сельсовета Рыльского района Курской области и межбюджетных </t>
  </si>
  <si>
    <t>1 05 00000 00 0000 000</t>
  </si>
  <si>
    <t>НАЛОГИ НА СОВОКУПНЫЙ ДОХОД</t>
  </si>
  <si>
    <t xml:space="preserve">1 05 03010 10 0000 110 </t>
  </si>
  <si>
    <t>Единый сельскохозяйственный налог</t>
  </si>
  <si>
    <t>2 02 02000 00 0000 151</t>
  </si>
  <si>
    <r>
      <t>Субсидии бюджетам бюджетной системы Российской Федерации</t>
    </r>
    <r>
      <rPr>
        <sz val="12"/>
        <color indexed="8"/>
        <rFont val="Times New Roman"/>
        <family val="1"/>
        <charset val="204"/>
      </rPr>
      <t xml:space="preserve"> (межбюджетные субсидии)</t>
    </r>
  </si>
  <si>
    <t>Прочие субсидии</t>
  </si>
  <si>
    <t>Прочие субсидии бюджетам поселений</t>
  </si>
  <si>
    <t>2  02  02999  10  0000  151</t>
  </si>
  <si>
    <t>2  02  02999  00  0000  151</t>
  </si>
  <si>
    <t>( в редакции решения Собрания депутатов Михайловского сельсовета</t>
  </si>
  <si>
    <t>Рыльского района Курской области от 28 апреля 2014 г. № 75</t>
  </si>
  <si>
    <t xml:space="preserve">                                                                                                                   к решению Собрания депутатов Михайловского сельсовета</t>
  </si>
  <si>
    <t xml:space="preserve">                                                                                                                  Рыльского района от 12 декабря 2013 г. № 64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</si>
</sst>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8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0" xfId="0" applyFont="1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4" borderId="1" xfId="2" applyFont="1" applyFill="1" applyBorder="1" applyAlignment="1">
      <alignment wrapText="1"/>
    </xf>
    <xf numFmtId="49" fontId="3" fillId="4" borderId="1" xfId="2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49" fontId="7" fillId="5" borderId="1" xfId="2" applyNumberFormat="1" applyFont="1" applyFill="1" applyBorder="1" applyAlignment="1">
      <alignment horizontal="center"/>
    </xf>
    <xf numFmtId="0" fontId="7" fillId="5" borderId="1" xfId="2" applyFont="1" applyFill="1" applyBorder="1" applyAlignment="1">
      <alignment wrapText="1"/>
    </xf>
    <xf numFmtId="49" fontId="7" fillId="6" borderId="1" xfId="2" applyNumberFormat="1" applyFont="1" applyFill="1" applyBorder="1" applyAlignment="1">
      <alignment horizontal="center"/>
    </xf>
    <xf numFmtId="0" fontId="3" fillId="6" borderId="1" xfId="2" applyFont="1" applyFill="1" applyBorder="1" applyAlignment="1">
      <alignment wrapText="1"/>
    </xf>
    <xf numFmtId="0" fontId="3" fillId="5" borderId="1" xfId="2" applyFont="1" applyFill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top" wrapText="1"/>
    </xf>
    <xf numFmtId="0" fontId="2" fillId="8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horizontal="justify" vertical="center" wrapText="1"/>
    </xf>
    <xf numFmtId="0" fontId="2" fillId="10" borderId="1" xfId="0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wrapText="1"/>
    </xf>
    <xf numFmtId="49" fontId="3" fillId="4" borderId="1" xfId="1" applyNumberFormat="1" applyFont="1" applyFill="1" applyBorder="1" applyAlignment="1">
      <alignment horizontal="center"/>
    </xf>
    <xf numFmtId="49" fontId="3" fillId="8" borderId="1" xfId="1" applyNumberFormat="1" applyFont="1" applyFill="1" applyBorder="1" applyAlignment="1">
      <alignment horizontal="center"/>
    </xf>
    <xf numFmtId="0" fontId="3" fillId="8" borderId="1" xfId="1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7" borderId="3" xfId="0" applyNumberFormat="1" applyFont="1" applyFill="1" applyBorder="1" applyAlignment="1">
      <alignment vertical="top" wrapText="1"/>
    </xf>
    <xf numFmtId="164" fontId="2" fillId="3" borderId="3" xfId="0" applyNumberFormat="1" applyFont="1" applyFill="1" applyBorder="1" applyAlignment="1"/>
    <xf numFmtId="164" fontId="2" fillId="5" borderId="3" xfId="0" applyNumberFormat="1" applyFont="1" applyFill="1" applyBorder="1" applyAlignment="1"/>
    <xf numFmtId="164" fontId="1" fillId="0" borderId="3" xfId="0" applyNumberFormat="1" applyFont="1" applyBorder="1" applyAlignment="1"/>
    <xf numFmtId="164" fontId="1" fillId="3" borderId="3" xfId="0" applyNumberFormat="1" applyFont="1" applyFill="1" applyBorder="1" applyAlignment="1"/>
    <xf numFmtId="164" fontId="1" fillId="0" borderId="3" xfId="0" applyNumberFormat="1" applyFont="1" applyFill="1" applyBorder="1" applyAlignment="1"/>
    <xf numFmtId="164" fontId="2" fillId="6" borderId="3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2" fillId="8" borderId="3" xfId="0" applyNumberFormat="1" applyFont="1" applyFill="1" applyBorder="1" applyAlignment="1"/>
    <xf numFmtId="164" fontId="3" fillId="6" borderId="1" xfId="0" applyNumberFormat="1" applyFont="1" applyFill="1" applyBorder="1" applyAlignment="1"/>
    <xf numFmtId="164" fontId="2" fillId="2" borderId="3" xfId="0" applyNumberFormat="1" applyFont="1" applyFill="1" applyBorder="1" applyAlignment="1"/>
    <xf numFmtId="164" fontId="2" fillId="8" borderId="1" xfId="0" applyNumberFormat="1" applyFont="1" applyFill="1" applyBorder="1" applyAlignment="1"/>
    <xf numFmtId="164" fontId="2" fillId="4" borderId="3" xfId="0" applyNumberFormat="1" applyFont="1" applyFill="1" applyBorder="1" applyAlignment="1"/>
    <xf numFmtId="164" fontId="1" fillId="4" borderId="3" xfId="0" applyNumberFormat="1" applyFont="1" applyFill="1" applyBorder="1" applyAlignment="1"/>
    <xf numFmtId="164" fontId="2" fillId="10" borderId="3" xfId="0" applyNumberFormat="1" applyFont="1" applyFill="1" applyBorder="1" applyAlignment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64" fontId="1" fillId="0" borderId="0" xfId="0" applyNumberFormat="1" applyFont="1"/>
    <xf numFmtId="0" fontId="1" fillId="10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7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distributed" wrapText="1"/>
    </xf>
    <xf numFmtId="0" fontId="1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</cellXfs>
  <cellStyles count="3">
    <cellStyle name="Обычный" xfId="0" builtinId="0"/>
    <cellStyle name="Обычный_приложение№4" xfId="1"/>
    <cellStyle name="Обычный_приложение№7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59"/>
  <sheetViews>
    <sheetView tabSelected="1" view="pageBreakPreview" zoomScale="75" workbookViewId="0">
      <selection activeCell="B11" sqref="B11"/>
    </sheetView>
  </sheetViews>
  <sheetFormatPr defaultRowHeight="15.75"/>
  <cols>
    <col min="1" max="1" width="27.42578125" style="58" customWidth="1"/>
    <col min="2" max="2" width="86.7109375" style="4" customWidth="1"/>
    <col min="3" max="3" width="11.28515625" style="56" customWidth="1"/>
  </cols>
  <sheetData>
    <row r="1" spans="1:9">
      <c r="B1" s="77" t="s">
        <v>82</v>
      </c>
      <c r="C1" s="77"/>
    </row>
    <row r="2" spans="1:9">
      <c r="B2" s="77" t="s">
        <v>102</v>
      </c>
      <c r="C2" s="77"/>
    </row>
    <row r="3" spans="1:9">
      <c r="B3" s="77" t="s">
        <v>103</v>
      </c>
      <c r="C3" s="77"/>
    </row>
    <row r="4" spans="1:9">
      <c r="B4" s="77" t="s">
        <v>100</v>
      </c>
      <c r="C4" s="77"/>
    </row>
    <row r="5" spans="1:9">
      <c r="B5" s="77" t="s">
        <v>101</v>
      </c>
      <c r="C5" s="77"/>
    </row>
    <row r="7" spans="1:9">
      <c r="I7" s="1"/>
    </row>
    <row r="8" spans="1:9">
      <c r="A8" s="76" t="s">
        <v>89</v>
      </c>
      <c r="B8" s="76"/>
      <c r="C8" s="76"/>
      <c r="I8" s="1"/>
    </row>
    <row r="9" spans="1:9">
      <c r="A9" s="75" t="s">
        <v>80</v>
      </c>
      <c r="B9" s="75"/>
      <c r="C9" s="75"/>
    </row>
    <row r="10" spans="1:9">
      <c r="C10" s="51" t="s">
        <v>81</v>
      </c>
    </row>
    <row r="11" spans="1:9" ht="48.75" customHeight="1">
      <c r="A11" s="18" t="s">
        <v>5</v>
      </c>
      <c r="B11" s="19" t="s">
        <v>6</v>
      </c>
      <c r="C11" s="35" t="s">
        <v>37</v>
      </c>
    </row>
    <row r="12" spans="1:9" ht="22.5" customHeight="1">
      <c r="A12" s="59" t="s">
        <v>43</v>
      </c>
      <c r="B12" s="20" t="s">
        <v>44</v>
      </c>
      <c r="C12" s="36">
        <f>SUM(C13,C17,C25,C33,C36,C23)</f>
        <v>1012.6000000000001</v>
      </c>
      <c r="D12">
        <f>+C12*5%</f>
        <v>50.63000000000001</v>
      </c>
    </row>
    <row r="13" spans="1:9" ht="18.75" customHeight="1">
      <c r="A13" s="60" t="s">
        <v>45</v>
      </c>
      <c r="B13" s="21" t="s">
        <v>46</v>
      </c>
      <c r="C13" s="37">
        <f>SUM(C14)</f>
        <v>320.2</v>
      </c>
    </row>
    <row r="14" spans="1:9" ht="17.25" customHeight="1">
      <c r="A14" s="61" t="s">
        <v>47</v>
      </c>
      <c r="B14" s="22" t="s">
        <v>48</v>
      </c>
      <c r="C14" s="38">
        <f>SUM(C15:C16)</f>
        <v>320.2</v>
      </c>
    </row>
    <row r="15" spans="1:9" ht="66">
      <c r="A15" s="62" t="s">
        <v>49</v>
      </c>
      <c r="B15" s="23" t="s">
        <v>50</v>
      </c>
      <c r="C15" s="39">
        <v>320.2</v>
      </c>
    </row>
    <row r="16" spans="1:9" ht="78.75">
      <c r="A16" s="52" t="s">
        <v>35</v>
      </c>
      <c r="B16" s="34" t="s">
        <v>36</v>
      </c>
      <c r="C16" s="53">
        <v>0</v>
      </c>
    </row>
    <row r="17" spans="1:3">
      <c r="A17" s="63" t="s">
        <v>57</v>
      </c>
      <c r="B17" s="24"/>
      <c r="C17" s="40">
        <f>C18</f>
        <v>30.4</v>
      </c>
    </row>
    <row r="18" spans="1:3" ht="17.25" customHeight="1">
      <c r="A18" s="64" t="s">
        <v>20</v>
      </c>
      <c r="B18" s="22"/>
      <c r="C18" s="38">
        <f>SUM(C19+C20+C21+C22)</f>
        <v>30.4</v>
      </c>
    </row>
    <row r="19" spans="1:3" ht="59.25" customHeight="1">
      <c r="A19" s="65" t="s">
        <v>13</v>
      </c>
      <c r="B19" s="25" t="s">
        <v>17</v>
      </c>
      <c r="C19" s="39">
        <v>11.1</v>
      </c>
    </row>
    <row r="20" spans="1:3" ht="69.75" customHeight="1">
      <c r="A20" s="65" t="s">
        <v>14</v>
      </c>
      <c r="B20" s="25" t="s">
        <v>62</v>
      </c>
      <c r="C20" s="39">
        <v>0.2</v>
      </c>
    </row>
    <row r="21" spans="1:3" ht="54" customHeight="1">
      <c r="A21" s="65" t="s">
        <v>15</v>
      </c>
      <c r="B21" s="25" t="s">
        <v>18</v>
      </c>
      <c r="C21" s="39">
        <v>18.100000000000001</v>
      </c>
    </row>
    <row r="22" spans="1:3" ht="58.5" customHeight="1">
      <c r="A22" s="65" t="s">
        <v>16</v>
      </c>
      <c r="B22" s="25" t="s">
        <v>19</v>
      </c>
      <c r="C22" s="73">
        <v>1</v>
      </c>
    </row>
    <row r="23" spans="1:3" ht="34.5" customHeight="1">
      <c r="A23" s="9" t="s">
        <v>90</v>
      </c>
      <c r="B23" s="10" t="s">
        <v>91</v>
      </c>
      <c r="C23" s="38">
        <f>C24</f>
        <v>13.2</v>
      </c>
    </row>
    <row r="24" spans="1:3" ht="24" customHeight="1">
      <c r="A24" s="5" t="s">
        <v>92</v>
      </c>
      <c r="B24" s="74" t="s">
        <v>93</v>
      </c>
      <c r="C24" s="39">
        <v>13.2</v>
      </c>
    </row>
    <row r="25" spans="1:3" ht="16.5" customHeight="1">
      <c r="A25" s="9" t="s">
        <v>21</v>
      </c>
      <c r="B25" s="10" t="s">
        <v>22</v>
      </c>
      <c r="C25" s="37">
        <f>C26+C28</f>
        <v>432.6</v>
      </c>
    </row>
    <row r="26" spans="1:3" ht="16.5" customHeight="1">
      <c r="A26" s="11" t="s">
        <v>23</v>
      </c>
      <c r="B26" s="12" t="s">
        <v>24</v>
      </c>
      <c r="C26" s="38">
        <f>C27</f>
        <v>15.3</v>
      </c>
    </row>
    <row r="27" spans="1:3" ht="33.75" customHeight="1">
      <c r="A27" s="5" t="s">
        <v>25</v>
      </c>
      <c r="B27" s="6" t="s">
        <v>26</v>
      </c>
      <c r="C27" s="41">
        <v>15.3</v>
      </c>
    </row>
    <row r="28" spans="1:3" ht="33.75" customHeight="1">
      <c r="A28" s="13" t="s">
        <v>27</v>
      </c>
      <c r="B28" s="14" t="s">
        <v>28</v>
      </c>
      <c r="C28" s="38">
        <f>C29+C31</f>
        <v>417.3</v>
      </c>
    </row>
    <row r="29" spans="1:3" ht="33.75" customHeight="1">
      <c r="A29" s="15" t="s">
        <v>29</v>
      </c>
      <c r="B29" s="16" t="s">
        <v>30</v>
      </c>
      <c r="C29" s="42">
        <f>C30</f>
        <v>411.5</v>
      </c>
    </row>
    <row r="30" spans="1:3" ht="52.5" customHeight="1">
      <c r="A30" s="8" t="s">
        <v>31</v>
      </c>
      <c r="B30" s="7" t="s">
        <v>32</v>
      </c>
      <c r="C30" s="43">
        <v>411.5</v>
      </c>
    </row>
    <row r="31" spans="1:3" ht="33.75" customHeight="1">
      <c r="A31" s="15" t="s">
        <v>33</v>
      </c>
      <c r="B31" s="16" t="s">
        <v>54</v>
      </c>
      <c r="C31" s="42">
        <f>C32</f>
        <v>5.8</v>
      </c>
    </row>
    <row r="32" spans="1:3" ht="51.75" customHeight="1">
      <c r="A32" s="8" t="s">
        <v>55</v>
      </c>
      <c r="B32" s="7" t="s">
        <v>56</v>
      </c>
      <c r="C32" s="39">
        <v>5.8</v>
      </c>
    </row>
    <row r="33" spans="1:3" ht="40.5" customHeight="1">
      <c r="A33" s="60" t="s">
        <v>51</v>
      </c>
      <c r="B33" s="21" t="s">
        <v>52</v>
      </c>
      <c r="C33" s="37">
        <f>SUM(C34 )</f>
        <v>3.9</v>
      </c>
    </row>
    <row r="34" spans="1:3" ht="47.25">
      <c r="A34" s="13" t="s">
        <v>58</v>
      </c>
      <c r="B34" s="17" t="s">
        <v>61</v>
      </c>
      <c r="C34" s="38">
        <f>SUM(C35)</f>
        <v>3.9</v>
      </c>
    </row>
    <row r="35" spans="1:3" ht="61.5" customHeight="1">
      <c r="A35" s="8" t="s">
        <v>59</v>
      </c>
      <c r="B35" s="7" t="s">
        <v>60</v>
      </c>
      <c r="C35" s="39">
        <v>3.9</v>
      </c>
    </row>
    <row r="36" spans="1:3" ht="31.5">
      <c r="A36" s="60" t="s">
        <v>53</v>
      </c>
      <c r="B36" s="3" t="s">
        <v>0</v>
      </c>
      <c r="C36" s="37">
        <f>SUM(C37)</f>
        <v>212.3</v>
      </c>
    </row>
    <row r="37" spans="1:3" ht="63">
      <c r="A37" s="66" t="s">
        <v>1</v>
      </c>
      <c r="B37" s="22" t="s">
        <v>63</v>
      </c>
      <c r="C37" s="38">
        <f>SUM(C38+ C40)</f>
        <v>212.3</v>
      </c>
    </row>
    <row r="38" spans="1:3" ht="47.25" customHeight="1">
      <c r="A38" s="67" t="s">
        <v>2</v>
      </c>
      <c r="B38" s="26" t="s">
        <v>3</v>
      </c>
      <c r="C38" s="44">
        <f>SUM(C39)</f>
        <v>0</v>
      </c>
    </row>
    <row r="39" spans="1:3" ht="47.25" customHeight="1">
      <c r="A39" s="71" t="s">
        <v>86</v>
      </c>
      <c r="B39" s="72" t="s">
        <v>64</v>
      </c>
      <c r="C39" s="43"/>
    </row>
    <row r="40" spans="1:3" ht="61.5" customHeight="1">
      <c r="A40" s="54" t="s">
        <v>38</v>
      </c>
      <c r="B40" s="55" t="s">
        <v>39</v>
      </c>
      <c r="C40" s="45">
        <f>C41</f>
        <v>212.3</v>
      </c>
    </row>
    <row r="41" spans="1:3" ht="61.5" customHeight="1">
      <c r="A41" s="54" t="s">
        <v>40</v>
      </c>
      <c r="B41" s="55" t="s">
        <v>41</v>
      </c>
      <c r="C41" s="45">
        <v>212.3</v>
      </c>
    </row>
    <row r="42" spans="1:3" ht="23.25" customHeight="1">
      <c r="A42" s="68" t="s">
        <v>7</v>
      </c>
      <c r="B42" s="2" t="s">
        <v>4</v>
      </c>
      <c r="C42" s="46">
        <f>SUM(C43)</f>
        <v>944.8</v>
      </c>
    </row>
    <row r="43" spans="1:3" ht="31.5">
      <c r="A43" s="60" t="s">
        <v>8</v>
      </c>
      <c r="B43" s="21" t="s">
        <v>83</v>
      </c>
      <c r="C43" s="37">
        <f>SUM(C44,C58)</f>
        <v>944.8</v>
      </c>
    </row>
    <row r="44" spans="1:3" ht="31.5">
      <c r="A44" s="66" t="s">
        <v>9</v>
      </c>
      <c r="B44" s="22" t="s">
        <v>84</v>
      </c>
      <c r="C44" s="38">
        <f>SUM(C45,C49,C52,C55)</f>
        <v>942.9</v>
      </c>
    </row>
    <row r="45" spans="1:3" ht="17.25" customHeight="1">
      <c r="A45" s="67" t="s">
        <v>10</v>
      </c>
      <c r="B45" s="26" t="s">
        <v>11</v>
      </c>
      <c r="C45" s="44">
        <f>SUM(C46)</f>
        <v>488.3</v>
      </c>
    </row>
    <row r="46" spans="1:3" ht="26.25" customHeight="1">
      <c r="A46" s="69" t="s">
        <v>65</v>
      </c>
      <c r="B46" s="30" t="s">
        <v>66</v>
      </c>
      <c r="C46" s="39">
        <v>488.3</v>
      </c>
    </row>
    <row r="47" spans="1:3" ht="48.75" hidden="1" customHeight="1">
      <c r="A47" s="67" t="s">
        <v>42</v>
      </c>
      <c r="B47" s="27" t="s">
        <v>78</v>
      </c>
      <c r="C47" s="47">
        <f>SUM(C48)</f>
        <v>0</v>
      </c>
    </row>
    <row r="48" spans="1:3" ht="24.75" hidden="1" customHeight="1">
      <c r="A48" s="70" t="s">
        <v>87</v>
      </c>
      <c r="B48" s="28" t="s">
        <v>88</v>
      </c>
      <c r="C48" s="48"/>
    </row>
    <row r="49" spans="1:3" ht="18" customHeight="1">
      <c r="A49" s="32" t="s">
        <v>67</v>
      </c>
      <c r="B49" s="33" t="s">
        <v>68</v>
      </c>
      <c r="C49" s="47">
        <f>SUM(C50)</f>
        <v>68</v>
      </c>
    </row>
    <row r="50" spans="1:3" ht="33.75" customHeight="1">
      <c r="A50" s="31" t="s">
        <v>69</v>
      </c>
      <c r="B50" s="30" t="s">
        <v>70</v>
      </c>
      <c r="C50" s="49">
        <v>68</v>
      </c>
    </row>
    <row r="51" spans="1:3" ht="33.75" customHeight="1">
      <c r="A51" s="66" t="s">
        <v>94</v>
      </c>
      <c r="B51" s="22" t="s">
        <v>95</v>
      </c>
      <c r="C51" s="38">
        <f>SUM(C52,C54)</f>
        <v>388.5</v>
      </c>
    </row>
    <row r="52" spans="1:3" ht="24.75" customHeight="1">
      <c r="A52" s="31" t="s">
        <v>99</v>
      </c>
      <c r="B52" s="30" t="s">
        <v>96</v>
      </c>
      <c r="C52" s="49">
        <v>318.10000000000002</v>
      </c>
    </row>
    <row r="53" spans="1:3" ht="24.75" customHeight="1">
      <c r="A53" s="31" t="s">
        <v>98</v>
      </c>
      <c r="B53" s="30" t="s">
        <v>97</v>
      </c>
      <c r="C53" s="49">
        <v>318.10000000000002</v>
      </c>
    </row>
    <row r="54" spans="1:3" ht="31.5">
      <c r="A54" s="66" t="s">
        <v>12</v>
      </c>
      <c r="B54" s="22" t="s">
        <v>85</v>
      </c>
      <c r="C54" s="38">
        <f>SUM(C55,C57)</f>
        <v>70.400000000000006</v>
      </c>
    </row>
    <row r="55" spans="1:3" ht="35.25" customHeight="1">
      <c r="A55" s="32" t="s">
        <v>71</v>
      </c>
      <c r="B55" s="33" t="s">
        <v>72</v>
      </c>
      <c r="C55" s="44">
        <f>SUM(C56)</f>
        <v>68.5</v>
      </c>
    </row>
    <row r="56" spans="1:3" ht="40.5" customHeight="1">
      <c r="A56" s="31" t="s">
        <v>73</v>
      </c>
      <c r="B56" s="30" t="s">
        <v>74</v>
      </c>
      <c r="C56" s="39">
        <v>68.5</v>
      </c>
    </row>
    <row r="57" spans="1:3" ht="21.75" customHeight="1">
      <c r="A57" s="32" t="s">
        <v>75</v>
      </c>
      <c r="B57" s="33" t="s">
        <v>34</v>
      </c>
      <c r="C57" s="44">
        <f>SUM(C58)</f>
        <v>1.9</v>
      </c>
    </row>
    <row r="58" spans="1:3" ht="25.5" customHeight="1">
      <c r="A58" s="31" t="s">
        <v>76</v>
      </c>
      <c r="B58" s="30" t="s">
        <v>77</v>
      </c>
      <c r="C58" s="39">
        <v>1.9</v>
      </c>
    </row>
    <row r="59" spans="1:3">
      <c r="A59" s="57"/>
      <c r="B59" s="29" t="s">
        <v>79</v>
      </c>
      <c r="C59" s="50">
        <f>SUM(C42,C12)</f>
        <v>1957.4</v>
      </c>
    </row>
  </sheetData>
  <mergeCells count="7">
    <mergeCell ref="A9:C9"/>
    <mergeCell ref="A8:C8"/>
    <mergeCell ref="B1:C1"/>
    <mergeCell ref="B4:C4"/>
    <mergeCell ref="B2:C2"/>
    <mergeCell ref="B3:C3"/>
    <mergeCell ref="B5:C5"/>
  </mergeCells>
  <phoneticPr fontId="6" type="noConversion"/>
  <pageMargins left="0.78740157480314965" right="0.19685039370078741" top="0.74803149606299213" bottom="0.74803149606299213" header="0.31496062992125984" footer="0.31496062992125984"/>
  <pageSetup paperSize="9" scale="7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прил5 </vt:lpstr>
      <vt:lpstr>'прил5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2014-05-06T11:41:47Z</cp:lastPrinted>
  <dcterms:created xsi:type="dcterms:W3CDTF">2011-10-10T13:40:01Z</dcterms:created>
  <dcterms:modified xsi:type="dcterms:W3CDTF">2014-06-23T10:06:04Z</dcterms:modified>
</cp:coreProperties>
</file>